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<sst xmlns="http://schemas.openxmlformats.org/spreadsheetml/2006/main" count="457" uniqueCount="134">
  <si>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</si>
  <si>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</si>
  <si>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</si>
  <si>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</si>
  <si>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</si>
  <si>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</si>
  <si>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</si>
  <si>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</si>
  <si>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</si>
  <si>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</si>
  <si>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</si>
  <si>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</si>
  <si>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</si>
  <si>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</si>
  <si>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</si>
  <si>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</si>
  <si>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</si>
  <si>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</si>
  <si>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</si>
  <si>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</si>
  <si>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</si>
  <si>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</si>
  <si>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</si>
  <si>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</si>
  <si>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</si>
  <si>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</si>
  <si>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</si>
  <si>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</si>
  <si>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</si>
  <si>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</si>
  <si>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</si>
  <si>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</si>
  <si>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</si>
  <si>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</si>
  <si>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</si>
  <si>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</si>
  <si>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</si>
  <si>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</si>
  <si>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</si>
  <si>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</si>
  <si>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</si>
  <si>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</si>
  <si>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</si>
  <si>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</si>
  <si>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</si>
  <si>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</si>
  <si>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</si>
  <si>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</si>
  <si>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</si>
  <si>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</si>
  <si>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</si>
  <si>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</si>
  <si>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</si>
  <si>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</si>
  <si>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</si>
  <si>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</si>
  <si>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</si>
  <si>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</si>
  <si>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</si>
  <si>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</si>
  <si>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</si>
  <si>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</si>
  <si>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</si>
  <si>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</si>
  <si>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</si>
  <si>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</si>
  <si>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</si>
  <si>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</si>
  <si>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</si>
  <si>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</si>
  <si>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</si>
  <si>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</si>
  <si>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</si>
  <si>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</si>
  <si>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</si>
  <si>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</si>
  <si>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</si>
  <si>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</si>
  <si>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</si>
  <si>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</si>
  <si>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</si>
  <si>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</si>
  <si>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</si>
  <si>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</si>
  <si>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</si>
  <si>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</si>
  <si>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</si>
  <si>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</si>
  <si>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</si>
  <si>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</si>
  <si>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</si>
  <si>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</si>
  <si>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</si>
  <si>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</si>
  <si>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</si>
  <si>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</si>
  <si>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</si>
  <si>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</si>
  <si>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</si>
  <si>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</si>
  <si>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</si>
  <si>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</si>
  <si>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</si>
  <si>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</si>
  <si>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</si>
  <si>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</si>
  <si>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</si>
  <si>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</si>
  <si>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</si>
  <si>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</si>
  <si>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</si>
  <si>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</si>
  <si>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</si>
  <si>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</si>
  <si>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</si>
  <si>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</si>
  <si>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</si>
  <si>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</si>
  <si>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</si>
  <si>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</si>
  <si>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</si>
  <si>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</si>
  <si>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</si>
  <si>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</si>
  <si>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</si>
  <si>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</si>
  <si>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</si>
  <si>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</si>
  <si>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</si>
  <si>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</si>
  <si>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</si>
  <si>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15.12.2017</t>
  </si>
  <si>
    <r>
      <t xml:space="preserve">станом на 15.12.2017р.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</si>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</sst>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1009"/>
        <c:crosses val="autoZero"/>
        <c:auto val="0"/>
        <c:lblOffset val="100"/>
        <c:tickLblSkip val="1"/>
        <c:noMultiLvlLbl val="0"/>
      </c:catAx>
      <c:valAx>
        <c:axId val="396910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01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56914906"/>
        <c:axId val="42472107"/>
      </c:lineChart>
      <c:catAx>
        <c:axId val="569149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72107"/>
        <c:crosses val="autoZero"/>
        <c:auto val="0"/>
        <c:lblOffset val="100"/>
        <c:tickLblSkip val="1"/>
        <c:noMultiLvlLbl val="0"/>
      </c:catAx>
      <c:valAx>
        <c:axId val="4247210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1490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8613"/>
        <c:crosses val="autoZero"/>
        <c:auto val="0"/>
        <c:lblOffset val="100"/>
        <c:tickLblSkip val="1"/>
        <c:noMultiLvlLbl val="0"/>
      </c:catAx>
      <c:valAx>
        <c:axId val="17688613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0464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24979790"/>
        <c:axId val="23491519"/>
      </c:lineChart>
      <c:catAx>
        <c:axId val="249797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1519"/>
        <c:crosses val="autoZero"/>
        <c:auto val="0"/>
        <c:lblOffset val="100"/>
        <c:tickLblSkip val="1"/>
        <c:noMultiLvlLbl val="0"/>
      </c:catAx>
      <c:valAx>
        <c:axId val="23491519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9797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0097080"/>
        <c:axId val="23764857"/>
      </c:bar3D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64857"/>
        <c:crosses val="autoZero"/>
        <c:auto val="1"/>
        <c:lblOffset val="100"/>
        <c:tickLblSkip val="1"/>
        <c:noMultiLvlLbl val="0"/>
      </c:catAx>
      <c:valAx>
        <c:axId val="23764857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97080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557122"/>
        <c:axId val="45905235"/>
      </c:bar3D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57122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1674762"/>
        <c:axId val="60855131"/>
      </c:lineChart>
      <c:catAx>
        <c:axId val="216747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55131"/>
        <c:crosses val="autoZero"/>
        <c:auto val="0"/>
        <c:lblOffset val="100"/>
        <c:tickLblSkip val="1"/>
        <c:noMultiLvlLbl val="0"/>
      </c:catAx>
      <c:valAx>
        <c:axId val="608551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7476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0825268"/>
        <c:axId val="30318549"/>
      </c:lineChart>
      <c:catAx>
        <c:axId val="108252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18549"/>
        <c:crosses val="autoZero"/>
        <c:auto val="0"/>
        <c:lblOffset val="100"/>
        <c:tickLblSkip val="1"/>
        <c:noMultiLvlLbl val="0"/>
      </c:catAx>
      <c:valAx>
        <c:axId val="303185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252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83375"/>
        <c:crosses val="autoZero"/>
        <c:auto val="0"/>
        <c:lblOffset val="100"/>
        <c:tickLblSkip val="1"/>
        <c:noMultiLvlLbl val="0"/>
      </c:catAx>
      <c:valAx>
        <c:axId val="398833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148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27913"/>
        <c:crosses val="autoZero"/>
        <c:auto val="0"/>
        <c:lblOffset val="100"/>
        <c:tickLblSkip val="1"/>
        <c:noMultiLvlLbl val="0"/>
      </c:catAx>
      <c:valAx>
        <c:axId val="93279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060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63459"/>
        <c:crosses val="autoZero"/>
        <c:auto val="0"/>
        <c:lblOffset val="100"/>
        <c:tickLblSkip val="1"/>
        <c:noMultiLvlLbl val="0"/>
      </c:catAx>
      <c:valAx>
        <c:axId val="173634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8423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2053404"/>
        <c:axId val="64262909"/>
      </c:lineChart>
      <c:catAx>
        <c:axId val="220534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62909"/>
        <c:crosses val="autoZero"/>
        <c:auto val="0"/>
        <c:lblOffset val="100"/>
        <c:tickLblSkip val="1"/>
        <c:noMultiLvlLbl val="0"/>
      </c:catAx>
      <c:valAx>
        <c:axId val="6426290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534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1495270"/>
        <c:axId val="37913111"/>
      </c:lineChart>
      <c:catAx>
        <c:axId val="414952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13111"/>
        <c:crosses val="autoZero"/>
        <c:auto val="0"/>
        <c:lblOffset val="100"/>
        <c:tickLblSkip val="1"/>
        <c:noMultiLvlLbl val="0"/>
      </c:catAx>
      <c:valAx>
        <c:axId val="379131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49527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673680"/>
        <c:axId val="51063121"/>
      </c:lineChart>
      <c:catAx>
        <c:axId val="5673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63121"/>
        <c:crosses val="autoZero"/>
        <c:auto val="0"/>
        <c:lblOffset val="100"/>
        <c:tickLblSkip val="1"/>
        <c:noMultiLvlLbl val="0"/>
      </c:catAx>
      <c:valAx>
        <c:axId val="510631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36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1 311 991,4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-45 499,7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15424819.549999937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15424.819549999938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13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AVERAGE(N4:N14)</f>
        <v>4307.976000000001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4308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4308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4308</v>
      </c>
      <c r="R7" s="77">
        <v>21.6</v>
      </c>
      <c r="S7" s="78">
        <v>0</v>
      </c>
      <c r="T7" s="79">
        <v>459.8</v>
      </c>
      <c r="U7" s="143">
        <v>1</v>
      </c>
      <c r="V7" s="144"/>
      <c r="W7" s="74">
        <f t="shared" si="3"/>
        <v>482.40000000000003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4308</v>
      </c>
      <c r="R8" s="77">
        <v>0</v>
      </c>
      <c r="S8" s="78">
        <v>0</v>
      </c>
      <c r="T8" s="76">
        <v>34.9</v>
      </c>
      <c r="U8" s="141">
        <v>0</v>
      </c>
      <c r="V8" s="142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13.750000000000028</v>
      </c>
      <c r="N9" s="69">
        <v>5644.45</v>
      </c>
      <c r="O9" s="69">
        <v>3400</v>
      </c>
      <c r="P9" s="3">
        <f t="shared" si="2"/>
        <v>1.6601323529411764</v>
      </c>
      <c r="Q9" s="2">
        <v>4308</v>
      </c>
      <c r="R9" s="77">
        <v>0</v>
      </c>
      <c r="S9" s="78">
        <v>0</v>
      </c>
      <c r="T9" s="76">
        <v>274.94</v>
      </c>
      <c r="U9" s="141">
        <v>0</v>
      </c>
      <c r="V9" s="142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4308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4308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4308</v>
      </c>
      <c r="R12" s="75">
        <v>0</v>
      </c>
      <c r="S12" s="69">
        <v>0</v>
      </c>
      <c r="T12" s="76">
        <v>114.3</v>
      </c>
      <c r="U12" s="141">
        <v>0</v>
      </c>
      <c r="V12" s="142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4308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43084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9500</v>
      </c>
      <c r="P14" s="3">
        <f t="shared" si="2"/>
        <v>0</v>
      </c>
      <c r="Q14" s="2">
        <v>4308</v>
      </c>
      <c r="R14" s="75"/>
      <c r="S14" s="69"/>
      <c r="T14" s="80"/>
      <c r="U14" s="141"/>
      <c r="V14" s="142"/>
      <c r="W14" s="74">
        <f t="shared" si="3"/>
        <v>0</v>
      </c>
    </row>
    <row r="15" spans="1:23" ht="12.75">
      <c r="A15" s="10">
        <v>43087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7700</v>
      </c>
      <c r="P15" s="3">
        <f>N15/O15</f>
        <v>0</v>
      </c>
      <c r="Q15" s="2">
        <v>4308</v>
      </c>
      <c r="R15" s="75"/>
      <c r="S15" s="69"/>
      <c r="T15" s="80"/>
      <c r="U15" s="141"/>
      <c r="V15" s="142"/>
      <c r="W15" s="74">
        <f t="shared" si="3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8800</v>
      </c>
      <c r="P16" s="3">
        <f t="shared" si="2"/>
        <v>0</v>
      </c>
      <c r="Q16" s="2">
        <v>4308</v>
      </c>
      <c r="R16" s="75"/>
      <c r="S16" s="69"/>
      <c r="T16" s="80"/>
      <c r="U16" s="141"/>
      <c r="V16" s="142"/>
      <c r="W16" s="74">
        <f t="shared" si="3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6500</v>
      </c>
      <c r="P17" s="3">
        <f t="shared" si="2"/>
        <v>0</v>
      </c>
      <c r="Q17" s="2">
        <v>4308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4308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4308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4308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4308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4308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4308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29430.310000000005</v>
      </c>
      <c r="C24" s="92">
        <f t="shared" si="4"/>
        <v>2622.3999999999996</v>
      </c>
      <c r="D24" s="115">
        <f t="shared" si="4"/>
        <v>233.15</v>
      </c>
      <c r="E24" s="115">
        <f t="shared" si="4"/>
        <v>2389.2500000000005</v>
      </c>
      <c r="F24" s="92">
        <f t="shared" si="4"/>
        <v>-11.999999999999986</v>
      </c>
      <c r="G24" s="92">
        <f t="shared" si="4"/>
        <v>2460.7000000000003</v>
      </c>
      <c r="H24" s="92">
        <f t="shared" si="4"/>
        <v>4426.15</v>
      </c>
      <c r="I24" s="92">
        <f t="shared" si="4"/>
        <v>846.1500000000001</v>
      </c>
      <c r="J24" s="92">
        <f t="shared" si="4"/>
        <v>366.1</v>
      </c>
      <c r="K24" s="92">
        <f t="shared" si="4"/>
        <v>620.4</v>
      </c>
      <c r="L24" s="92">
        <f t="shared" si="4"/>
        <v>2151.3</v>
      </c>
      <c r="M24" s="91">
        <f t="shared" si="4"/>
        <v>168.24999999999977</v>
      </c>
      <c r="N24" s="91">
        <f t="shared" si="4"/>
        <v>43079.76000000001</v>
      </c>
      <c r="O24" s="91">
        <f>SUM(O4:O23)</f>
        <v>132400</v>
      </c>
      <c r="P24" s="93">
        <f>N24/O24</f>
        <v>0.32537583081571003</v>
      </c>
      <c r="Q24" s="2"/>
      <c r="R24" s="82">
        <f>SUM(R4:R23)</f>
        <v>123.34</v>
      </c>
      <c r="S24" s="82">
        <f>SUM(S4:S23)</f>
        <v>0</v>
      </c>
      <c r="T24" s="82">
        <f>SUM(T4:T23)</f>
        <v>883.9399999999999</v>
      </c>
      <c r="U24" s="147">
        <f>SUM(U4:U23)</f>
        <v>1</v>
      </c>
      <c r="V24" s="148"/>
      <c r="W24" s="82">
        <f>R24+S24+U24+T24+V24</f>
        <v>1008.28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43084</v>
      </c>
      <c r="S29" s="153">
        <v>1549.57568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43084</v>
      </c>
      <c r="S39" s="152">
        <v>15424.819549999938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8">
      <selection activeCell="B29" sqref="B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15424.819549999938</v>
      </c>
      <c r="B29" s="49">
        <v>54000</v>
      </c>
      <c r="C29" s="49">
        <v>7978.3</v>
      </c>
      <c r="D29" s="49">
        <v>71305.76000000001</v>
      </c>
      <c r="E29" s="49">
        <v>938.11</v>
      </c>
      <c r="F29" s="49">
        <v>79000</v>
      </c>
      <c r="G29" s="49">
        <v>16590.46</v>
      </c>
      <c r="H29" s="49">
        <v>12</v>
      </c>
      <c r="I29" s="49">
        <v>17</v>
      </c>
      <c r="J29" s="49"/>
      <c r="K29" s="49"/>
      <c r="L29" s="63">
        <f>H29+F29+D29+J29+B29</f>
        <v>204317.76</v>
      </c>
      <c r="M29" s="50">
        <f>C29+E29+G29+I29</f>
        <v>25523.87</v>
      </c>
      <c r="N29" s="51">
        <f>M29-L29</f>
        <v>-178793.89</v>
      </c>
      <c r="O29" s="174">
        <f>грудень!S29</f>
        <v>1549.57568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718871.46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168749.94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217226.99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24498.25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114094.36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35162.97999999997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1311991.42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71305.76000000001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16590.46</v>
      </c>
    </row>
    <row r="61" spans="1:3" ht="25.5">
      <c r="A61" s="83" t="s">
        <v>56</v>
      </c>
      <c r="B61" s="9">
        <f>H29</f>
        <v>12</v>
      </c>
      <c r="C61" s="9">
        <f>I29</f>
        <v>17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2017-12-15T09:49:24Z</dcterms:modified>
  <cp:category/>
  <cp:version/>
  <cp:contentType/>
  <cp:contentStatus/>
</cp:coreProperties>
</file>